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<sst xmlns="http://schemas.openxmlformats.org/spreadsheetml/2006/main" count="27204" uniqueCount="806">
  <si>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</si>
  <si>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</si>
  <si>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</si>
  <si>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</si>
  <si>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</si>
  <si>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</si>
  <si>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</si>
  <si>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</si>
  <si>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</si>
  <si>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</si>
  <si>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</si>
  <si>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</si>
  <si>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</si>
  <si>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</si>
  <si>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</si>
  <si>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</si>
  <si>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</si>
  <si>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</si>
  <si>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</si>
  <si>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</si>
  <si>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</si>
  <si>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</si>
  <si>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</si>
  <si>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</si>
  <si>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</si>
  <si>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</si>
  <si>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</si>
  <si>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</si>
  <si>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</si>
  <si>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</si>
  <si>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</si>
  <si>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</si>
  <si>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</si>
  <si>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</si>
  <si>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</si>
  <si>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</si>
  <si>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</si>
  <si>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</si>
  <si>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</si>
  <si>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</si>
  <si>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</si>
  <si>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</si>
  <si>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</si>
  <si>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</si>
  <si>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</si>
  <si>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</si>
  <si>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</si>
  <si>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</si>
  <si>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</si>
  <si>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</si>
  <si>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</si>
  <si>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</si>
  <si>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</si>
  <si>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</si>
  <si>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</si>
  <si>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</si>
  <si>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</si>
  <si>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</si>
  <si>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</si>
  <si>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</si>
  <si>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</si>
  <si>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</si>
  <si>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</si>
  <si>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</si>
  <si>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</si>
  <si>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</si>
  <si>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</si>
  <si>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</si>
  <si>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</si>
  <si>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</si>
  <si>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</si>
  <si>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</si>
  <si>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</si>
  <si>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</si>
  <si>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</si>
  <si>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</si>
  <si>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</si>
  <si>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</si>
  <si>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</si>
  <si>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</si>
  <si>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</si>
  <si>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</si>
  <si>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</si>
  <si>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</si>
  <si>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</si>
  <si>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</si>
  <si>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</si>
  <si>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</si>
  <si>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</si>
  <si>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</si>
  <si>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</si>
  <si>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</si>
  <si>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</si>
  <si>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</si>
  <si>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</si>
  <si>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</si>
  <si>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</si>
  <si>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</si>
  <si>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</si>
  <si>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</si>
  <si>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</si>
  <si>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</si>
  <si>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</si>
  <si>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</si>
  <si>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</si>
  <si>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</si>
  <si>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</si>
  <si>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</si>
  <si>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</si>
  <si>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</si>
  <si>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</si>
  <si>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</si>
  <si>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</si>
  <si>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</si>
  <si>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</si>
  <si>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</si>
  <si>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</si>
  <si>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</si>
  <si>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</si>
  <si>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</si>
  <si>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</si>
  <si>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</si>
  <si>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</si>
  <si>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</si>
  <si>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</si>
  <si>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</si>
  <si>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</si>
  <si>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</si>
  <si>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</si>
  <si>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</si>
  <si>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</si>
  <si>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</si>
  <si>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</si>
  <si>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</si>
  <si>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</si>
  <si>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</si>
  <si>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</si>
  <si>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</si>
  <si>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</si>
  <si>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</si>
  <si>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</si>
  <si>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</si>
  <si>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</si>
  <si>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</si>
  <si>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</si>
  <si>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</si>
  <si>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</si>
  <si>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</si>
  <si>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</si>
  <si>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</si>
  <si>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</si>
  <si>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</si>
  <si>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</si>
  <si>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</si>
  <si>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</si>
  <si>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</si>
  <si>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</si>
  <si>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</si>
  <si>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</si>
  <si>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</si>
  <si>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</si>
  <si>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</si>
  <si>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</si>
  <si>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</si>
  <si>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</si>
  <si>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</si>
  <si>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</si>
  <si>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</si>
  <si>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</si>
  <si>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</si>
  <si>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</si>
  <si>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</si>
  <si>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</si>
  <si>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</si>
  <si>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</si>
  <si>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</si>
  <si>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</si>
  <si>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</si>
  <si>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</si>
  <si>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</si>
  <si>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</si>
  <si>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</si>
  <si>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</si>
  <si>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</si>
  <si>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</si>
  <si>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</si>
  <si>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</si>
  <si>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</si>
  <si>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</si>
  <si>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</si>
  <si>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</si>
  <si>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</si>
  <si>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</si>
  <si>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</si>
  <si>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</si>
  <si>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</si>
  <si>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</si>
  <si>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</si>
  <si>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</si>
  <si>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</si>
  <si>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</si>
  <si>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</si>
  <si>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</si>
  <si>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</si>
  <si>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</si>
  <si>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</si>
  <si>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</si>
  <si>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</si>
  <si>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</si>
  <si>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</si>
  <si>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</si>
  <si>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</si>
  <si>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</si>
  <si>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</si>
  <si>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</si>
  <si>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</si>
  <si>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</si>
  <si>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</si>
  <si>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</si>
  <si>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</si>
  <si>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</si>
  <si>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</si>
  <si>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</si>
  <si>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</si>
  <si>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</si>
  <si>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</si>
  <si>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</si>
  <si>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</si>
  <si>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</si>
  <si>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</si>
  <si>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</si>
  <si>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</si>
  <si>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</si>
  <si>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</si>
  <si>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</si>
  <si>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</si>
  <si>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</si>
  <si>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</si>
  <si>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</si>
  <si>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</si>
  <si>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</si>
  <si>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</si>
  <si>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</si>
  <si>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</si>
  <si>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</si>
  <si>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</si>
  <si>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</si>
  <si>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</si>
  <si>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</si>
  <si>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</si>
  <si>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</si>
  <si>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</si>
  <si>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</si>
  <si>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</si>
  <si>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</si>
  <si>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</si>
  <si>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</si>
  <si>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</si>
  <si>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</si>
  <si>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</si>
  <si>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</si>
  <si>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</si>
  <si>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</si>
  <si>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</si>
  <si>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</si>
  <si>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</si>
  <si>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</si>
  <si>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</si>
  <si>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</si>
  <si>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</si>
  <si>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</si>
  <si>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</si>
  <si>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</si>
  <si>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</si>
  <si>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</si>
  <si>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</si>
  <si>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</si>
  <si>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</si>
  <si>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</si>
  <si>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</si>
  <si>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</si>
  <si>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</si>
  <si>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</si>
  <si>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</si>
  <si>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</si>
  <si>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</si>
  <si>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</si>
  <si>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</si>
  <si>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</si>
  <si>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</si>
  <si>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</si>
  <si>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</si>
  <si>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</si>
  <si>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</si>
  <si>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</si>
  <si>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</si>
  <si>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</si>
  <si>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</si>
  <si>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</si>
  <si>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</si>
  <si>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</si>
  <si>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</si>
  <si>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</si>
  <si>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</si>
  <si>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</si>
  <si>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</si>
  <si>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</si>
  <si>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</si>
  <si>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</si>
  <si>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</si>
  <si>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</si>
  <si>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</si>
  <si>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</si>
  <si>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</si>
  <si>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</si>
  <si>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</si>
  <si>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</si>
  <si>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</si>
  <si>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</si>
  <si>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</si>
  <si>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</si>
  <si>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</si>
  <si>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</si>
  <si>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</si>
  <si>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</si>
  <si>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</si>
  <si>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</si>
  <si>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</si>
  <si>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</si>
  <si>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</si>
  <si>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</si>
  <si>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</si>
  <si>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</si>
  <si>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</si>
  <si>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</si>
  <si>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</si>
  <si>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</si>
  <si>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</si>
  <si>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</si>
  <si>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</si>
  <si>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</si>
  <si>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</si>
  <si>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</si>
  <si>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</si>
  <si>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</si>
  <si>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</si>
  <si>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</si>
  <si>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</si>
  <si>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</si>
  <si>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</si>
  <si>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</si>
  <si>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</si>
  <si>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</si>
  <si>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</si>
  <si>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</si>
  <si>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</si>
  <si>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</si>
  <si>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</si>
  <si>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</si>
  <si>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</si>
  <si>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</si>
  <si>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</si>
  <si>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</si>
  <si>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</si>
  <si>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</si>
  <si>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</si>
  <si>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</si>
  <si>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</si>
  <si>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</si>
  <si>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</si>
  <si>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</si>
  <si>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</si>
  <si>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</si>
  <si>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</si>
  <si>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</si>
  <si>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</si>
  <si>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</si>
  <si>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</si>
  <si>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</si>
  <si>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</si>
  <si>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</si>
  <si>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</si>
  <si>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</si>
  <si>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</si>
  <si>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</si>
  <si>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</si>
  <si>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</si>
  <si>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</si>
  <si>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</si>
  <si>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</si>
  <si>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</si>
  <si>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</si>
  <si>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</si>
  <si>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</si>
  <si>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</si>
  <si>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</si>
  <si>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</si>
  <si>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</si>
  <si>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</si>
  <si>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</si>
  <si>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</si>
  <si>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</si>
  <si>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</si>
  <si>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</si>
  <si>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</si>
  <si>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</si>
  <si>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</si>
  <si>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</si>
  <si>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</si>
  <si>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</si>
  <si>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</si>
  <si>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</si>
  <si>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</si>
  <si>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</si>
  <si>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</si>
  <si>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</si>
  <si>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</si>
  <si>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</si>
  <si>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</si>
  <si>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</si>
  <si>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</si>
  <si>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</si>
  <si>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</si>
  <si>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</si>
  <si>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</si>
  <si>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</si>
  <si>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</si>
  <si>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</si>
  <si>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</si>
  <si>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</si>
  <si>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</si>
  <si>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</si>
  <si>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</si>
  <si>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</si>
  <si>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</si>
  <si>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</si>
  <si>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</si>
  <si>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</si>
  <si>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</si>
  <si>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</si>
  <si>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</si>
  <si>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</si>
  <si>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</si>
  <si>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</si>
  <si>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</si>
  <si>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</si>
  <si>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</si>
  <si>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</si>
  <si>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</si>
  <si>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</si>
  <si>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</si>
  <si>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</si>
  <si>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</si>
  <si>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</si>
  <si>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</si>
  <si>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</si>
  <si>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</si>
  <si>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</si>
  <si>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</si>
  <si>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</si>
  <si>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</si>
  <si>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</si>
  <si>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</si>
  <si>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</si>
  <si>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</si>
  <si>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</si>
  <si>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</si>
  <si>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</si>
  <si>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</si>
  <si>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</si>
  <si>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</si>
  <si>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</si>
  <si>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</si>
  <si>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</si>
  <si>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</si>
  <si>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</si>
  <si>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</si>
  <si>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</si>
  <si>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</si>
  <si>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</si>
  <si>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</si>
  <si>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</si>
  <si>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</si>
  <si>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</si>
  <si>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</si>
  <si>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</si>
  <si>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</si>
  <si>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</si>
  <si>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</si>
  <si>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</si>
  <si>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</si>
  <si>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</si>
  <si>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</si>
  <si>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</si>
  <si>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</si>
  <si>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</si>
  <si>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</si>
  <si>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</si>
  <si>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</si>
  <si>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</si>
  <si>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</si>
  <si>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</si>
  <si>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</si>
  <si>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</si>
  <si>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</si>
  <si>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</si>
  <si>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</si>
  <si>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</si>
  <si>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</si>
  <si>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</si>
  <si>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</si>
  <si>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</si>
  <si>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</si>
  <si>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</si>
  <si>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</si>
  <si>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</si>
  <si>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</si>
  <si>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</si>
  <si>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</si>
  <si>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</si>
  <si>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</si>
  <si>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</si>
  <si>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</si>
  <si>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</si>
  <si>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</si>
  <si>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</si>
  <si>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</si>
  <si>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</si>
  <si>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</si>
  <si>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</si>
  <si>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</si>
  <si>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</si>
  <si>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</si>
  <si>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</si>
  <si>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</si>
  <si>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</si>
  <si>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</si>
  <si>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</si>
  <si>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</si>
  <si>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</si>
  <si>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</si>
  <si>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</si>
  <si>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</si>
  <si>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</si>
  <si>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</si>
  <si>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</si>
  <si>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</si>
  <si>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</si>
  <si>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</si>
  <si>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</si>
  <si>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</si>
  <si>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</si>
  <si>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</si>
  <si>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</si>
  <si>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</si>
  <si>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</si>
  <si>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</si>
  <si>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</si>
  <si>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</si>
  <si>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</si>
  <si>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</si>
  <si>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</si>
  <si>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</si>
  <si>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</si>
  <si>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</si>
  <si>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</si>
  <si>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</si>
  <si>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</si>
  <si>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</si>
  <si>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</si>
  <si>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</si>
  <si>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</si>
  <si>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</si>
  <si>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</si>
  <si>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</si>
  <si>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</si>
  <si>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</si>
  <si>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</si>
  <si>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</si>
  <si>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</si>
  <si>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</si>
  <si>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</si>
  <si>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</si>
  <si>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</si>
  <si>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</si>
  <si>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</si>
  <si>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</si>
  <si>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</si>
  <si>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</si>
  <si>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</si>
  <si>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</si>
  <si>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</si>
  <si>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</si>
  <si>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</si>
  <si>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</si>
  <si>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</si>
  <si>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</si>
  <si>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</si>
  <si>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</si>
  <si>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</si>
  <si>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</si>
  <si>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</si>
  <si>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</si>
  <si>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</si>
  <si>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</si>
  <si>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</si>
  <si>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</si>
  <si>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</si>
  <si>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</si>
  <si>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</si>
  <si>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</si>
  <si>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</si>
  <si>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</si>
  <si>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</si>
  <si>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</si>
  <si>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</si>
  <si>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</si>
  <si>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</si>
  <si>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</si>
  <si>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</si>
  <si>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</si>
  <si>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</si>
  <si>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</si>
  <si>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</si>
  <si>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</si>
  <si>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</si>
  <si>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</si>
  <si>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</si>
  <si>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</si>
  <si>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</si>
  <si>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</si>
  <si>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</si>
  <si>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</si>
  <si>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</si>
  <si>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</si>
  <si>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</si>
  <si>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</si>
  <si>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</si>
  <si>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</si>
  <si>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</si>
  <si>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</si>
  <si>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</si>
  <si>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</si>
  <si>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</si>
  <si>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</si>
  <si>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</si>
  <si>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</si>
  <si>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</si>
  <si>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</si>
  <si>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</si>
  <si>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</si>
  <si>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</si>
  <si>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</si>
  <si>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</si>
  <si>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</si>
  <si>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</si>
  <si>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</si>
  <si>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</si>
  <si>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</si>
  <si>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</si>
  <si>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</si>
  <si>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</si>
  <si>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</si>
  <si>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</si>
  <si>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</si>
  <si>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</si>
  <si>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</si>
  <si>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</si>
  <si>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</si>
  <si>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</si>
  <si>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</si>
  <si>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</si>
  <si>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</si>
  <si>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</si>
  <si>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</si>
  <si>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</si>
  <si>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</si>
  <si>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</si>
  <si>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</si>
  <si>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</si>
  <si>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</si>
  <si>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</si>
  <si>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</si>
  <si>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</si>
  <si>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</si>
  <si>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</si>
  <si>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</si>
  <si>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</si>
  <si>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</si>
  <si>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</si>
  <si>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</si>
  <si>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</si>
  <si>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</si>
  <si>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</si>
  <si>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</si>
  <si>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</si>
  <si>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</si>
  <si>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</si>
  <si>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</si>
  <si>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</si>
  <si>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</si>
  <si>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</si>
  <si>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</si>
  <si>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</si>
  <si>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</si>
  <si>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</si>
  <si>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</si>
  <si>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</si>
  <si>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</si>
  <si>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</si>
  <si>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</si>
  <si>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</si>
  <si>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</si>
  <si>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</si>
  <si>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</si>
  <si>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</si>
  <si>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</si>
  <si>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</si>
  <si>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</si>
  <si>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</si>
  <si>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</si>
  <si>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</si>
  <si>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</si>
  <si>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</si>
  <si>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</si>
  <si>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</si>
  <si>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</si>
  <si>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</si>
  <si>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</si>
  <si>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</si>
  <si>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</si>
  <si>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</si>
  <si>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</si>
  <si>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</si>
  <si>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</si>
  <si>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</si>
  <si>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</si>
  <si>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</si>
  <si>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</si>
  <si>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</si>
  <si>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</si>
  <si>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</si>
  <si>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</si>
  <si>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</si>
  <si>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</si>
  <si>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</si>
  <si>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</si>
  <si>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72 | 1</t>
  </si>
  <si>
    <t>37,5 | 1</t>
  </si>
  <si>
    <t>28,8 | 24</t>
  </si>
  <si>
    <t>6,6 | 3</t>
  </si>
  <si>
    <t>май, февраль</t>
  </si>
  <si>
    <t>7,5 | 1</t>
  </si>
  <si>
    <t>175,5 | 1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</si>
  <si>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</si>
  <si>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</si>
  <si>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</si>
  <si>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</si>
  <si>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</si>
  <si>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</si>
  <si>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</si>
  <si>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10,8 | 1</t>
  </si>
  <si>
    <t>март, февраль</t>
  </si>
  <si>
    <t>6 | 122</t>
  </si>
  <si>
    <t>апрель, май</t>
  </si>
  <si>
    <t>июл, июн, сен</t>
  </si>
  <si>
    <t>июнь, сентябрь</t>
  </si>
  <si>
    <t>№ 9А по ул. Кировская за 2016 год</t>
  </si>
  <si>
    <t>август, ноябрь</t>
  </si>
  <si>
    <t>ноябрь, декабрь</t>
  </si>
  <si>
    <t>май, декабрь</t>
  </si>
  <si>
    <t>август, сентябрь</t>
  </si>
  <si>
    <t>октябрь, январь</t>
  </si>
  <si>
    <t xml:space="preserve"> январь</t>
  </si>
  <si>
    <t>мар, июл, июл, сен</t>
  </si>
  <si>
    <t>август, март</t>
  </si>
  <si>
    <t xml:space="preserve"> май май</t>
  </si>
  <si>
    <t>февраль, декабрь</t>
  </si>
  <si>
    <t>июль, август</t>
  </si>
  <si>
    <t>март, июль</t>
  </si>
  <si>
    <t>апрель, август</t>
  </si>
  <si>
    <t>май, май</t>
  </si>
  <si>
    <t>май, ноябрь</t>
  </si>
  <si>
    <t>янв, июл, авг, окт</t>
  </si>
  <si>
    <t>февраль, март</t>
  </si>
  <si>
    <t>474 | 1</t>
  </si>
  <si>
    <t>258,6 | 249</t>
  </si>
  <si>
    <t>172,4 | 136</t>
  </si>
  <si>
    <t>258,6 | 24</t>
  </si>
  <si>
    <t>172,4 | 24</t>
  </si>
  <si>
    <t>431 | 2</t>
  </si>
  <si>
    <t>1370 | 28</t>
  </si>
  <si>
    <t>685 | 22</t>
  </si>
  <si>
    <t>0,2466 | 6</t>
  </si>
  <si>
    <t>13,7 | 40</t>
  </si>
  <si>
    <t>13,7 | 10</t>
  </si>
  <si>
    <t>13,7 | 12</t>
  </si>
  <si>
    <t>1370 | 32</t>
  </si>
  <si>
    <t>685 | 8</t>
  </si>
  <si>
    <t>205,6 | 2</t>
  </si>
  <si>
    <t>77 | 24</t>
  </si>
  <si>
    <t>1370 | 74</t>
  </si>
  <si>
    <t>77 | 27</t>
  </si>
  <si>
    <t>6 | 127</t>
  </si>
  <si>
    <t>4430 | 77</t>
  </si>
  <si>
    <t>4430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</si>
</sst>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767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307530.36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1631590.92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1589132.88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1589132.88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1589132.88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349988.4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1405012.7607232749</v>
      </c>
      <c r="G28" s="18">
        <f>и_ср_начисл-и_ср_стоимость_факт</f>
        <v>226578.15927672503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754715.1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848020.64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1159.9984914239353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2235468.9900000002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2180962.4000000004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428891.44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2745101.63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2745101.63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7098.6149844498423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75272.210000000006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70731.45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25575.43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75272.210000000006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75272.210000000006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4266.0860017126142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754911.76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739951.83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152529.5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830236.60999999987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830236.60999999987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11040.816846374913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779993.61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760695.35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241024.27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779993.61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779993.61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O119" sqref="O119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89583.689790072764</v>
      </c>
      <c r="F6" s="40"/>
      <c r="I6" s="27">
        <f>E6/1.18</f>
        <v>75918.381178027776</v>
      </c>
      <c r="J6" s="29">
        <f>[1]сумма!$Q$6</f>
        <v>12959.079134999998</v>
      </c>
      <c r="K6" s="29">
        <f>J6-I6</f>
        <v>-62959.302043027776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2407.8342324358082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0.41959999999999997</v>
      </c>
      <c r="E8" s="48">
        <v>475.63825345919264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2.7</v>
      </c>
      <c r="E9" s="48">
        <v>1932.1959789766154</v>
      </c>
      <c r="F9" s="49" t="s">
        <v>737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8342.0576676175842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21.929600000000001</v>
      </c>
      <c r="E25" s="48">
        <v>2715.4270273845295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0.4</v>
      </c>
      <c r="E28" s="48">
        <v>1371.9482346185521</v>
      </c>
      <c r="F28" s="49" t="s">
        <v>768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>
        <v>3.0999999999999996</v>
      </c>
      <c r="E29" s="48">
        <v>2383.4629320142176</v>
      </c>
      <c r="F29" s="49" t="s">
        <v>769</v>
      </c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>
        <v>0.5</v>
      </c>
      <c r="E30" s="48">
        <v>490.1271800186953</v>
      </c>
      <c r="F30" s="49" t="s">
        <v>732</v>
      </c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>
        <v>1.5</v>
      </c>
      <c r="E31" s="48">
        <v>1381.09229358159</v>
      </c>
      <c r="F31" s="49" t="s">
        <v>739</v>
      </c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18898.315927134652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164.21199999999999</v>
      </c>
      <c r="E37" s="35">
        <v>18898.315927134652</v>
      </c>
      <c r="F37" s="33" t="s">
        <v>770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21508.356765886929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3.1659999999999999</v>
      </c>
      <c r="E43" s="48">
        <v>2912.4547842537468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21.54</v>
      </c>
      <c r="E44" s="48">
        <v>1828.4912389825452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45</v>
      </c>
      <c r="E45" s="48">
        <v>1720.1692571127699</v>
      </c>
      <c r="F45" s="49" t="s">
        <v>744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3.1</v>
      </c>
      <c r="E47" s="56">
        <v>2635.8356862716919</v>
      </c>
      <c r="F47" s="49" t="s">
        <v>771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>
        <v>3</v>
      </c>
      <c r="E48" s="56">
        <v>10111.834322512143</v>
      </c>
      <c r="F48" s="49" t="s">
        <v>743</v>
      </c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>
        <v>2</v>
      </c>
      <c r="E49" s="56">
        <v>873.3263094329327</v>
      </c>
      <c r="F49" s="49" t="s">
        <v>743</v>
      </c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4</v>
      </c>
      <c r="E50" s="56">
        <v>177.8486986086134</v>
      </c>
      <c r="F50" s="49" t="s">
        <v>737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19</v>
      </c>
      <c r="E54" s="48">
        <v>839.70556388241857</v>
      </c>
      <c r="F54" s="49" t="s">
        <v>718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>
        <v>1</v>
      </c>
      <c r="E57" s="56">
        <v>408.6909048300663</v>
      </c>
      <c r="F57" s="49" t="s">
        <v>734</v>
      </c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2715.4628984411265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21.929600000000001</v>
      </c>
      <c r="E101" s="35">
        <v>2715.4628984411265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866.38167297182406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0.78320000000000001</v>
      </c>
      <c r="E106" s="56">
        <v>830.11603475211689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>
        <v>1</v>
      </c>
      <c r="E117" s="48">
        <v>36.265638219707171</v>
      </c>
      <c r="F117" s="49" t="s">
        <v>735</v>
      </c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33259.517592559641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0.78320000000000001</v>
      </c>
      <c r="E120" s="56">
        <v>842.16870976875521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>
        <v>1</v>
      </c>
      <c r="E122" s="56">
        <v>229.20580278240246</v>
      </c>
      <c r="F122" s="49" t="s">
        <v>730</v>
      </c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1</v>
      </c>
      <c r="E123" s="48">
        <v>14825.71577294529</v>
      </c>
      <c r="F123" s="49" t="s">
        <v>740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8</v>
      </c>
      <c r="E134" s="48">
        <v>1279.3138546945095</v>
      </c>
      <c r="F134" s="49" t="s">
        <v>740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>
        <v>2</v>
      </c>
      <c r="E145" s="48">
        <v>52.158038094640673</v>
      </c>
      <c r="F145" s="49" t="s">
        <v>738</v>
      </c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6</v>
      </c>
      <c r="E148" s="48">
        <v>231.88246686276986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85</v>
      </c>
      <c r="E150" s="48">
        <v>4360.7471891897703</v>
      </c>
      <c r="F150" s="49" t="s">
        <v>772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84</v>
      </c>
      <c r="E153" s="48">
        <v>3887.681199960155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631.30661809131436</v>
      </c>
      <c r="F157" s="49" t="s">
        <v>739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33.6</v>
      </c>
      <c r="E162" s="48">
        <v>6843.2654295432831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1</v>
      </c>
      <c r="E163" s="48">
        <v>49.652716541759311</v>
      </c>
      <c r="F163" s="49" t="s">
        <v>773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>
        <v>1</v>
      </c>
      <c r="E167" s="48">
        <v>26.419794084993161</v>
      </c>
      <c r="F167" s="49" t="s">
        <v>738</v>
      </c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1585.7630330251961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3</v>
      </c>
      <c r="E172" s="48">
        <v>599.02079939570888</v>
      </c>
      <c r="F172" s="49" t="s">
        <v>735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0.93333333333333324</v>
      </c>
      <c r="E176" s="48">
        <v>900.34488696322421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1.4400000000000002</v>
      </c>
      <c r="E194" s="48">
        <v>86.397346666262962</v>
      </c>
      <c r="F194" s="49" t="s">
        <v>735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182887.03721629863</v>
      </c>
      <c r="F197" s="75"/>
      <c r="I197" s="27">
        <f>E197/1.18</f>
        <v>154989.01459008359</v>
      </c>
      <c r="J197" s="29">
        <f>[1]сумма!$Q$11</f>
        <v>31082.599499999997</v>
      </c>
      <c r="K197" s="29">
        <f>J197-I197</f>
        <v>-123906.4150900836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182887.03721629863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4.6992000000000003</v>
      </c>
      <c r="E199" s="35">
        <v>18526.671354271297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27.9</v>
      </c>
      <c r="E202" s="35">
        <v>715.73519228270732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27.9</v>
      </c>
      <c r="E203" s="35">
        <v>15782.308341231746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>
        <v>3</v>
      </c>
      <c r="E206" s="35">
        <v>20025.850928243992</v>
      </c>
      <c r="F206" s="49" t="s">
        <v>742</v>
      </c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27.9</v>
      </c>
      <c r="E210" s="35">
        <v>35504.119602187653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160.77000000000001</v>
      </c>
      <c r="E211" s="35">
        <v>55663.187086043799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12</v>
      </c>
      <c r="E215" s="35">
        <v>2492.4764536144471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17</v>
      </c>
      <c r="E217" s="35">
        <v>10034.717506301287</v>
      </c>
      <c r="F217" s="49" t="s">
        <v>774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>
        <v>4</v>
      </c>
      <c r="E221" s="35">
        <v>13631.267291218061</v>
      </c>
      <c r="F221" s="49" t="s">
        <v>775</v>
      </c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3</v>
      </c>
      <c r="E223" s="35">
        <v>10187.905594939899</v>
      </c>
      <c r="F223" s="49" t="s">
        <v>742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>
        <v>1</v>
      </c>
      <c r="E226" s="35">
        <v>322.79786596371554</v>
      </c>
      <c r="F226" s="49" t="s">
        <v>732</v>
      </c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15790.1720082791</v>
      </c>
      <c r="F232" s="33"/>
      <c r="I232" s="27">
        <f>E232/1.18</f>
        <v>13381.501701931442</v>
      </c>
      <c r="J232" s="29">
        <f>[1]сумма!$M$13</f>
        <v>4000.8600000000006</v>
      </c>
      <c r="K232" s="29">
        <f>J232-I232</f>
        <v>-9380.6417019314413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6217.3904158054656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12</v>
      </c>
      <c r="E240" s="35">
        <v>219.72217867633989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2</v>
      </c>
      <c r="E250" s="35">
        <v>904.63462190641849</v>
      </c>
      <c r="F250" s="33" t="s">
        <v>776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5</v>
      </c>
      <c r="E252" s="35">
        <v>5093.0336152227073</v>
      </c>
      <c r="F252" s="33" t="s">
        <v>734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9572.7815924736333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54.6</v>
      </c>
      <c r="E262" s="35">
        <v>9572.7815924736333</v>
      </c>
      <c r="F262" s="33" t="s">
        <v>777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50874.035858611664</v>
      </c>
      <c r="F266" s="75"/>
      <c r="I266" s="27">
        <f>E266/1.18</f>
        <v>43113.589710687855</v>
      </c>
      <c r="J266" s="29">
        <f>[1]сумма!$Q$15</f>
        <v>14033.079052204816</v>
      </c>
      <c r="K266" s="29">
        <f>J266-I266</f>
        <v>-29080.510658483039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50874.035858611664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1.9339999999999999</v>
      </c>
      <c r="E268" s="35">
        <v>5951.4387421444662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0.6</v>
      </c>
      <c r="E269" s="35">
        <v>2077.0059190875218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2</v>
      </c>
      <c r="E271" s="35">
        <v>721.47351747152322</v>
      </c>
      <c r="F271" s="33" t="s">
        <v>746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55.810239628490983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560.42547423596284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811.54944156896829</v>
      </c>
      <c r="F284" s="33" t="s">
        <v>734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6</v>
      </c>
      <c r="E288" s="35">
        <v>155.42363306272125</v>
      </c>
      <c r="F288" s="33" t="s">
        <v>778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>
        <v>16</v>
      </c>
      <c r="E292" s="35">
        <v>1197.5313104577422</v>
      </c>
      <c r="F292" s="33" t="s">
        <v>735</v>
      </c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5</v>
      </c>
      <c r="E293" s="35">
        <v>549.8729874705034</v>
      </c>
      <c r="F293" s="33" t="s">
        <v>779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16</v>
      </c>
      <c r="E296" s="35">
        <v>1686.0473048413858</v>
      </c>
      <c r="F296" s="33" t="s">
        <v>735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>
        <v>4</v>
      </c>
      <c r="E303" s="35">
        <v>190.54306697104522</v>
      </c>
      <c r="F303" s="33" t="s">
        <v>732</v>
      </c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120.53142899985504</v>
      </c>
      <c r="F309" s="33" t="s">
        <v>742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401.32538120878712</v>
      </c>
      <c r="F310" s="33" t="s">
        <v>740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2</v>
      </c>
      <c r="E312" s="35">
        <v>146.22397797798493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1</v>
      </c>
      <c r="E314" s="35">
        <v>635.35772006361208</v>
      </c>
      <c r="F314" s="33" t="s">
        <v>734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2</v>
      </c>
      <c r="E315" s="35">
        <v>702.42105177573603</v>
      </c>
      <c r="F315" s="33" t="s">
        <v>780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13</v>
      </c>
      <c r="E319" s="35">
        <v>6316.4053135579697</v>
      </c>
      <c r="F319" s="33" t="s">
        <v>781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688.03763492833355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2</v>
      </c>
      <c r="E325" s="35">
        <v>19793.954656168378</v>
      </c>
      <c r="F325" s="33" t="s">
        <v>730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9</v>
      </c>
      <c r="E328" s="35">
        <v>478.27959516001914</v>
      </c>
      <c r="F328" s="33" t="s">
        <v>782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7</v>
      </c>
      <c r="E329" s="35">
        <v>626.40031866401114</v>
      </c>
      <c r="F329" s="33" t="s">
        <v>783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2</v>
      </c>
      <c r="E333" s="35">
        <v>1658.9608492501575</v>
      </c>
      <c r="F333" s="33" t="s">
        <v>784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7</v>
      </c>
      <c r="E334" s="35">
        <v>541.48726449822584</v>
      </c>
      <c r="F334" s="33" t="s">
        <v>782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72</v>
      </c>
      <c r="E335" s="35">
        <v>3499.550735697926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2</v>
      </c>
      <c r="E336" s="35">
        <v>892.61537236319793</v>
      </c>
      <c r="F336" s="33" t="s">
        <v>730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141.48740423798054</v>
      </c>
      <c r="F337" s="33" t="s">
        <v>740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245321.00819402011</v>
      </c>
      <c r="F338" s="75"/>
      <c r="I338" s="27">
        <f>E338/1.18</f>
        <v>207899.15948645773</v>
      </c>
      <c r="J338" s="29">
        <f>[1]сумма!$Q$17</f>
        <v>27117.06</v>
      </c>
      <c r="K338" s="29">
        <f>J338-I338</f>
        <v>-180782.09948645774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245321.00819402011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747</v>
      </c>
      <c r="E340" s="84">
        <v>367.77398627159681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748</v>
      </c>
      <c r="E342" s="48">
        <v>239.08059221992903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749</v>
      </c>
      <c r="E343" s="84">
        <v>2892.7137461064549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750</v>
      </c>
      <c r="E345" s="84">
        <v>47.194353462968742</v>
      </c>
      <c r="F345" s="49" t="s">
        <v>751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785</v>
      </c>
      <c r="E346" s="48">
        <v>1608.0516391742626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752</v>
      </c>
      <c r="E347" s="48">
        <v>23.818381580500063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786</v>
      </c>
      <c r="E349" s="48">
        <v>146067.8392399635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787</v>
      </c>
      <c r="E350" s="48">
        <v>40548.558678273461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788</v>
      </c>
      <c r="E351" s="48">
        <v>32172.607177747268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789</v>
      </c>
      <c r="E352" s="48">
        <v>17317.613477627012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753</v>
      </c>
      <c r="E353" s="84">
        <v>2011.2423153261011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790</v>
      </c>
      <c r="E354" s="48">
        <v>2024.5146062670419</v>
      </c>
      <c r="F354" s="49" t="s">
        <v>754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284216.61154139659</v>
      </c>
      <c r="F355" s="75"/>
      <c r="I355" s="27">
        <f>E355/1.18</f>
        <v>240861.53520457339</v>
      </c>
      <c r="J355" s="29">
        <f>[1]сумма!$Q$19</f>
        <v>27334.060541112922</v>
      </c>
      <c r="K355" s="29">
        <f>J355-I355</f>
        <v>-213527.47466346045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104917.09215619921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755</v>
      </c>
      <c r="E357" s="89">
        <v>79.789186890902059</v>
      </c>
      <c r="F357" s="49" t="s">
        <v>756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791</v>
      </c>
      <c r="E358" s="89">
        <v>20247.932048066134</v>
      </c>
      <c r="F358" s="49" t="s">
        <v>757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792</v>
      </c>
      <c r="E359" s="89">
        <v>34804.036147600156</v>
      </c>
      <c r="F359" s="49" t="s">
        <v>757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793</v>
      </c>
      <c r="E360" s="89">
        <v>262.20546670621775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794</v>
      </c>
      <c r="E361" s="89">
        <v>532.31745852574761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795</v>
      </c>
      <c r="E362" s="89">
        <v>906.90400990772491</v>
      </c>
      <c r="F362" s="49" t="s">
        <v>756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796</v>
      </c>
      <c r="E364" s="89">
        <v>2619.7110913644983</v>
      </c>
      <c r="F364" s="49" t="s">
        <v>758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797</v>
      </c>
      <c r="E365" s="89">
        <v>13205.989271330922</v>
      </c>
      <c r="F365" s="49" t="s">
        <v>759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798</v>
      </c>
      <c r="E366" s="89">
        <v>12748.19089001937</v>
      </c>
      <c r="F366" s="49" t="s">
        <v>760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761</v>
      </c>
      <c r="E367" s="89">
        <v>948.76553295658573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761</v>
      </c>
      <c r="E368" s="89">
        <v>1385.4717329890173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799</v>
      </c>
      <c r="E369" s="89">
        <v>3340.3606184010137</v>
      </c>
      <c r="F369" s="49" t="s">
        <v>762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763</v>
      </c>
      <c r="E370" s="89">
        <v>6429.3488291881449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800</v>
      </c>
      <c r="E371" s="89">
        <v>5772.131287234236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9.3000000000000007</v>
      </c>
      <c r="E373" s="89">
        <v>1633.9385850185308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179299.51938519743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801</v>
      </c>
      <c r="E375" s="93">
        <v>29933.105372274702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802</v>
      </c>
      <c r="E377" s="95">
        <v>1174.7771035562905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803</v>
      </c>
      <c r="E378" s="95">
        <v>6622.1198873411686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804</v>
      </c>
      <c r="E379" s="95">
        <v>96847.79938287886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805</v>
      </c>
      <c r="E380" s="95">
        <v>33908.252165237544</v>
      </c>
      <c r="F380" s="49" t="s">
        <v>764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805</v>
      </c>
      <c r="E382" s="95">
        <v>6150.3357294506368</v>
      </c>
      <c r="F382" s="49" t="s">
        <v>765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805</v>
      </c>
      <c r="E383" s="95">
        <v>3105.8715214255185</v>
      </c>
      <c r="F383" s="49" t="s">
        <v>766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9</v>
      </c>
      <c r="E385" s="95">
        <v>1557.2582230327141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112709.08524032272</v>
      </c>
      <c r="F386" s="75"/>
      <c r="I386" s="27">
        <f>E386/1.18</f>
        <v>95516.173932476886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112709.08524032272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64305.158342294388</v>
      </c>
      <c r="F388" s="75"/>
      <c r="I388" s="27">
        <f>E388/1.18</f>
        <v>54495.896900249485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64305.158342294388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359325.8907232749</v>
      </c>
      <c r="F390" s="75"/>
      <c r="I390" s="27">
        <f>E390/1.18</f>
        <v>304513.46671463974</v>
      </c>
      <c r="J390" s="27">
        <f>SUM(I6:I390)</f>
        <v>1190688.719419128</v>
      </c>
      <c r="K390" s="27">
        <f>J390*1.01330668353499*1.18</f>
        <v>1423708.7481286025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359325.8907232749</v>
      </c>
      <c r="F391" s="49" t="s">
        <v>731</v>
      </c>
      <c r="I391" s="27">
        <f>E6+E197+E232+E266+E338+E355+E386+E388+E390</f>
        <v>1405012.688914571</v>
      </c>
      <c r="J391" s="27">
        <f>I391-K391</f>
        <v>1065848.9126758492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2017-05-18T01:42:08Z</dcterms:modified>
</cp:coreProperties>
</file>